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<sst xmlns="http://schemas.openxmlformats.org/spreadsheetml/2006/main" count="156" uniqueCount="111">
  <si>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</si>
  <si>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</si>
  <si>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</si>
  <si>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</si>
  <si>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</si>
  <si>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</si>
  <si>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</si>
  <si>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</si>
  <si>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</si>
  <si>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</si>
  <si>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</si>
  <si>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</si>
  <si>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</si>
  <si>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</si>
  <si>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</si>
  <si>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</si>
  <si>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</si>
  <si>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</si>
  <si>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</si>
  <si>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</si>
  <si>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</si>
  <si>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</si>
  <si>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</si>
  <si>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</si>
  <si>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</si>
  <si>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</si>
  <si>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</si>
  <si>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</si>
  <si>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</si>
  <si>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</si>
  <si>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</si>
  <si>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</si>
  <si>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</si>
  <si>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</si>
  <si>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</si>
  <si>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</si>
  <si>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</si>
  <si>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</si>
  <si>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</si>
  <si>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</si>
  <si>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</si>
  <si>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</si>
  <si>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</si>
  <si>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</si>
  <si>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</si>
  <si>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</si>
  <si>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</si>
  <si>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</si>
  <si>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</si>
  <si>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</si>
  <si>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</si>
  <si>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</si>
  <si>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</si>
  <si>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</si>
  <si>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</si>
  <si>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</si>
  <si>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</si>
  <si>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</si>
  <si>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</si>
  <si>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</si>
  <si>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</si>
  <si>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</si>
  <si>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</si>
  <si>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</si>
  <si>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</si>
  <si>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</si>
  <si>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</si>
  <si>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</si>
  <si>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</si>
  <si>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</si>
  <si>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</si>
  <si>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</si>
  <si>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</si>
  <si>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</si>
  <si>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</si>
  <si>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</si>
  <si>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</si>
  <si>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</si>
  <si>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</si>
  <si>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</si>
  <si>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</si>
  <si>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</si>
  <si>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</si>
  <si>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</si>
  <si>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</si>
  <si>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</si>
  <si>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</si>
  <si>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</si>
  <si>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</si>
  <si>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</si>
  <si>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</si>
  <si>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</si>
  <si>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</si>
  <si>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</si>
  <si>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</si>
  <si>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</si>
  <si>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</si>
  <si>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</si>
  <si>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</si>
  <si>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</si>
  <si>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</si>
  <si>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</si>
  <si>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</si>
  <si>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</si>
  <si>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</si>
  <si>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</si>
  <si>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</si>
  <si>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</si>
  <si>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</si>
  <si>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</si>
  <si>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24.07.2014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</si>
</sst>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8966628"/>
        <c:axId val="13590789"/>
      </c:bar3D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55208238"/>
        <c:axId val="27112095"/>
      </c:bar3D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8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42682264"/>
        <c:axId val="48596057"/>
      </c:bar3D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96057"/>
        <c:crosses val="autoZero"/>
        <c:auto val="1"/>
        <c:lblOffset val="100"/>
        <c:tickLblSkip val="1"/>
        <c:noMultiLvlLbl val="0"/>
      </c:catAx>
      <c:valAx>
        <c:axId val="48596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34711330"/>
        <c:axId val="43966515"/>
      </c:bar3D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1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60154316"/>
        <c:axId val="4517933"/>
      </c:bar3D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7933"/>
        <c:crosses val="autoZero"/>
        <c:auto val="1"/>
        <c:lblOffset val="100"/>
        <c:tickLblSkip val="2"/>
        <c:noMultiLvlLbl val="0"/>
      </c:catAx>
      <c:valAx>
        <c:axId val="4517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4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40661398"/>
        <c:axId val="30408263"/>
      </c:bar3D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08263"/>
        <c:crosses val="autoZero"/>
        <c:auto val="1"/>
        <c:lblOffset val="100"/>
        <c:tickLblSkip val="1"/>
        <c:noMultiLvlLbl val="0"/>
      </c:catAx>
      <c:valAx>
        <c:axId val="30408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1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5238912"/>
        <c:axId val="47150209"/>
      </c:bar3DChart>
      <c:cat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50209"/>
        <c:crosses val="autoZero"/>
        <c:auto val="1"/>
        <c:lblOffset val="100"/>
        <c:tickLblSkip val="1"/>
        <c:noMultiLvlLbl val="0"/>
      </c:catAx>
      <c:valAx>
        <c:axId val="4715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21698698"/>
        <c:axId val="61070555"/>
      </c:bar3DChart>
      <c:catAx>
        <c:axId val="21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70555"/>
        <c:crosses val="autoZero"/>
        <c:auto val="1"/>
        <c:lblOffset val="100"/>
        <c:tickLblSkip val="1"/>
        <c:noMultiLvlLbl val="0"/>
      </c:catAx>
      <c:valAx>
        <c:axId val="61070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12764084"/>
        <c:axId val="47767893"/>
      </c:bar3DChart>
      <c:catAx>
        <c:axId val="1276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7893"/>
        <c:crosses val="autoZero"/>
        <c:auto val="1"/>
        <c:lblOffset val="100"/>
        <c:tickLblSkip val="1"/>
        <c:noMultiLvlLbl val="0"/>
      </c:catAx>
      <c:valAx>
        <c:axId val="4776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4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</f>
        <v>169222.10000000003</v>
      </c>
      <c r="E6" s="3">
        <f>D6/D134*100</f>
        <v>46.623155567653704</v>
      </c>
      <c r="F6" s="3">
        <f>D6/B6*100</f>
        <v>96.00137288996176</v>
      </c>
      <c r="G6" s="3">
        <f aca="true" t="shared" si="0" ref="G6:G41">D6/C6*100</f>
        <v>61.679257262950415</v>
      </c>
      <c r="H6" s="3">
        <f>B6-D6</f>
        <v>7048.399999999965</v>
      </c>
      <c r="I6" s="3">
        <f aca="true" t="shared" si="1" ref="I6:I41">C6-D6</f>
        <v>105136.09999999998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81.53704510226498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0.006913990548515825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5.656767053475876</v>
      </c>
      <c r="F9" s="1">
        <f aca="true" t="shared" si="3" ref="F9:F39">D9/B9*100</f>
        <v>96.91021189143223</v>
      </c>
      <c r="G9" s="1">
        <f t="shared" si="0"/>
        <v>55.967422253664424</v>
      </c>
      <c r="H9" s="1">
        <f t="shared" si="2"/>
        <v>305.1999999999989</v>
      </c>
      <c r="I9" s="1">
        <f t="shared" si="1"/>
        <v>7531.199999999999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12.26979218435417</v>
      </c>
      <c r="F10" s="1">
        <f t="shared" si="3"/>
        <v>97.65862377122431</v>
      </c>
      <c r="G10" s="1">
        <f t="shared" si="0"/>
        <v>52.637689977310465</v>
      </c>
      <c r="H10" s="1">
        <f t="shared" si="2"/>
        <v>497.7999999999993</v>
      </c>
      <c r="I10" s="1">
        <f t="shared" si="1"/>
        <v>18682.3</v>
      </c>
    </row>
    <row r="11" spans="1:9" ht="18">
      <c r="A11" s="31" t="s">
        <v>15</v>
      </c>
      <c r="B11" s="52">
        <f>234.5-0.5</f>
        <v>234</v>
      </c>
      <c r="C11" s="53">
        <v>281.8</v>
      </c>
      <c r="D11" s="54">
        <f>4+4+12.7+4+4+14.5+4+115.8+4+14.4</f>
        <v>181.4</v>
      </c>
      <c r="E11" s="1">
        <f>D11/D6*100</f>
        <v>0.10719640047015133</v>
      </c>
      <c r="F11" s="1">
        <f t="shared" si="3"/>
        <v>77.52136752136752</v>
      </c>
      <c r="G11" s="1">
        <f t="shared" si="0"/>
        <v>64.37189496096522</v>
      </c>
      <c r="H11" s="1">
        <f t="shared" si="2"/>
        <v>52.599999999999994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1358.3999999999978</v>
      </c>
      <c r="C12" s="53">
        <f>C6-C7-C8-C9-C10-C11</f>
        <v>2277.299999999991</v>
      </c>
      <c r="D12" s="53">
        <f>D6-D7-D8-D9-D10-D11</f>
        <v>714.6000000000473</v>
      </c>
      <c r="E12" s="1">
        <f>D12/D6*100</f>
        <v>0.42228526888630225</v>
      </c>
      <c r="F12" s="1">
        <f t="shared" si="3"/>
        <v>52.60600706714138</v>
      </c>
      <c r="G12" s="1">
        <f t="shared" si="0"/>
        <v>31.379264918985207</v>
      </c>
      <c r="H12" s="1">
        <f t="shared" si="2"/>
        <v>643.7999999999505</v>
      </c>
      <c r="I12" s="1">
        <f t="shared" si="1"/>
        <v>1562.6999999999439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</f>
        <v>105998.30000000002</v>
      </c>
      <c r="E17" s="3">
        <f>D17/D134*100</f>
        <v>29.20407695452797</v>
      </c>
      <c r="F17" s="3">
        <f>D17/B17*100</f>
        <v>87.34772616213482</v>
      </c>
      <c r="G17" s="3">
        <f t="shared" si="0"/>
        <v>59.62742387959118</v>
      </c>
      <c r="H17" s="3">
        <f>B17-D17</f>
        <v>15353.799999999988</v>
      </c>
      <c r="I17" s="3">
        <f t="shared" si="1"/>
        <v>71769.4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79.72514653536894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f>4725.5-120</f>
        <v>4605.5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15+99.7+173.8+0.6+107.5+22.1+0.5+193.8+202.2+7.6+0.9+0.4+198.3+0.9+0.9+95.5+0.1+279.3+38.4+83.3+46.9+46.6+4.1+6.6+39.1+95.6+92.1+24.2+50.1-0.1+50+365.7+1.1+48.1+10.4</f>
        <v>2401.2999999999993</v>
      </c>
      <c r="E19" s="1">
        <f>D19/D17*100</f>
        <v>2.2654136905969233</v>
      </c>
      <c r="F19" s="1">
        <f t="shared" si="3"/>
        <v>52.1398328085984</v>
      </c>
      <c r="G19" s="1">
        <f t="shared" si="0"/>
        <v>30.71265955541912</v>
      </c>
      <c r="H19" s="1">
        <f t="shared" si="2"/>
        <v>2204.2000000000007</v>
      </c>
      <c r="I19" s="1">
        <f t="shared" si="1"/>
        <v>5417.300000000001</v>
      </c>
    </row>
    <row r="20" spans="1:9" ht="18">
      <c r="A20" s="31" t="s">
        <v>1</v>
      </c>
      <c r="B20" s="52">
        <f>1580+296.3</f>
        <v>1876.3</v>
      </c>
      <c r="C20" s="53">
        <v>2836.6</v>
      </c>
      <c r="D20" s="54">
        <f>50.7+162.6+43.4+2.3+47.2+1.8+59.1-0.1+62.8+64.5+13.9+16.6+5.7+70.4+205+17+53.6+0.4+52.9+123.3+33.6+13.4+33.2+48.5+167.7+45.5+44.4+10.1</f>
        <v>1449.5</v>
      </c>
      <c r="E20" s="1">
        <f>D20/D17*100</f>
        <v>1.3674747613876823</v>
      </c>
      <c r="F20" s="1">
        <f t="shared" si="3"/>
        <v>77.25310451420349</v>
      </c>
      <c r="G20" s="1">
        <f t="shared" si="0"/>
        <v>51.09990834097159</v>
      </c>
      <c r="H20" s="1">
        <f t="shared" si="2"/>
        <v>426.79999999999995</v>
      </c>
      <c r="I20" s="1">
        <f t="shared" si="1"/>
        <v>1387.1</v>
      </c>
    </row>
    <row r="21" spans="1:9" ht="18">
      <c r="A21" s="31" t="s">
        <v>0</v>
      </c>
      <c r="B21" s="52">
        <f>10671.5-2.7-86.6</f>
        <v>10582.199999999999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36.6+15.7+3.3+2+290.1+4.1+24.2+41.8-0.1+460.8+0.9+2.5+257.9+361.7+1303.2+901+0.2+255.3+105.4+1050+1256.6+91+115.9+147.7+464.8+110+110.3+66.7+175+286.2-0.1+383.7+49.8+1261.4+100</f>
        <v>9735.599999999999</v>
      </c>
      <c r="E21" s="1">
        <f>D21/D17*100</f>
        <v>9.184675603287975</v>
      </c>
      <c r="F21" s="1">
        <f t="shared" si="3"/>
        <v>91.99977320405964</v>
      </c>
      <c r="G21" s="1">
        <f t="shared" si="0"/>
        <v>50.30381944444444</v>
      </c>
      <c r="H21" s="1">
        <f t="shared" si="2"/>
        <v>846.6000000000004</v>
      </c>
      <c r="I21" s="1">
        <f t="shared" si="1"/>
        <v>9618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0.7807672387198662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9130.800000000014</v>
      </c>
      <c r="C23" s="53">
        <f>C17-C18-C19-C20-C21-C22</f>
        <v>12966.900000000016</v>
      </c>
      <c r="D23" s="53">
        <f>D17-D18-D19-D20-D21-D22</f>
        <v>7077.000000000031</v>
      </c>
      <c r="E23" s="1">
        <f>D23/D17*100</f>
        <v>6.676522170638615</v>
      </c>
      <c r="F23" s="1">
        <f t="shared" si="3"/>
        <v>77.50689972401126</v>
      </c>
      <c r="G23" s="1">
        <f t="shared" si="0"/>
        <v>54.57742405663668</v>
      </c>
      <c r="H23" s="1">
        <f t="shared" si="2"/>
        <v>2053.799999999983</v>
      </c>
      <c r="I23" s="1">
        <f t="shared" si="1"/>
        <v>5889.899999999985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</f>
        <v>22190.09999999999</v>
      </c>
      <c r="E31" s="3">
        <f>D31/D134*100</f>
        <v>6.113696050112792</v>
      </c>
      <c r="F31" s="3">
        <f>D31/B31*100</f>
        <v>91.6253411676294</v>
      </c>
      <c r="G31" s="3">
        <f t="shared" si="0"/>
        <v>59.13291655341123</v>
      </c>
      <c r="H31" s="3">
        <f aca="true" t="shared" si="4" ref="H31:H41">B31-D31</f>
        <v>2028.200000000008</v>
      </c>
      <c r="I31" s="3">
        <f t="shared" si="1"/>
        <v>15335.700000000012</v>
      </c>
    </row>
    <row r="32" spans="1:9" ht="18">
      <c r="A32" s="31" t="s">
        <v>3</v>
      </c>
      <c r="B32" s="52">
        <f>18290.6+2.4</f>
        <v>18293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77.96224442431536</v>
      </c>
      <c r="F32" s="1">
        <f t="shared" si="3"/>
        <v>94.57114743344448</v>
      </c>
      <c r="G32" s="1">
        <f t="shared" si="0"/>
        <v>61.31454899875952</v>
      </c>
      <c r="H32" s="1">
        <f t="shared" si="4"/>
        <v>993.1000000000022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</f>
        <v>899.6</v>
      </c>
      <c r="C34" s="53">
        <f>1732.8+0.4</f>
        <v>1733.2</v>
      </c>
      <c r="D34" s="54">
        <f>1+2.5+0.8+6+1.4+0.1+11.2+0.5+6.3-0.2+32.4+6.9+2.4+3.4+18.4+48+143.7+198.6+32.7+71.3+22.6+9.9+48+1.6+5.4+15.8+0.4+0.8+1.6</f>
        <v>693.4999999999999</v>
      </c>
      <c r="E34" s="1">
        <f>D34/D31*100</f>
        <v>3.1252675742786202</v>
      </c>
      <c r="F34" s="1">
        <f t="shared" si="3"/>
        <v>77.08981769675411</v>
      </c>
      <c r="G34" s="1">
        <f t="shared" si="0"/>
        <v>40.01269328409877</v>
      </c>
      <c r="H34" s="1">
        <f t="shared" si="4"/>
        <v>206.10000000000014</v>
      </c>
      <c r="I34" s="1">
        <f t="shared" si="1"/>
        <v>1039.7000000000003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0.9342003866589158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0.0811172549920911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4498.199999999999</v>
      </c>
      <c r="C37" s="52">
        <f>C31-C32-C34-C35-C33-C36</f>
        <v>6837.100000000003</v>
      </c>
      <c r="D37" s="52">
        <f>D31-D32-D34-D35-D33-D36</f>
        <v>3971.3999999999933</v>
      </c>
      <c r="E37" s="1">
        <f>D37/D31*100</f>
        <v>17.897170359755002</v>
      </c>
      <c r="F37" s="1">
        <f t="shared" si="3"/>
        <v>88.28864879285034</v>
      </c>
      <c r="G37" s="1">
        <f t="shared" si="0"/>
        <v>58.0860306270201</v>
      </c>
      <c r="H37" s="1">
        <f>B37-D37</f>
        <v>526.8000000000056</v>
      </c>
      <c r="I37" s="1">
        <f t="shared" si="1"/>
        <v>2865.70000000001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0.0846931814550035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179.7+225.2+3.4+199.4+211.8+7.4+5.4+7.6+190.5+3.4+230.5+100.1+236.3+13.2+11.9+20.5+199.9+0.1+2+33.2+238.5+1.1+16.6+248.3+10.5+35.6+4.4+8.2+8.5+228.9+3.5+278.7-0.2+3.7+234.4+1.4</f>
        <v>3203.6</v>
      </c>
      <c r="E43" s="3">
        <f>D43/D134*100</f>
        <v>0.882638503933797</v>
      </c>
      <c r="F43" s="3">
        <f>D43/B43*100</f>
        <v>90.16859466914352</v>
      </c>
      <c r="G43" s="3">
        <f aca="true" t="shared" si="5" ref="G43:G73">D43/C43*100</f>
        <v>52.47330144794601</v>
      </c>
      <c r="H43" s="3">
        <f>B43-D43</f>
        <v>349.3000000000002</v>
      </c>
      <c r="I43" s="3">
        <f aca="true" t="shared" si="6" ref="I43:I74">C43-D43</f>
        <v>2901.600000000001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88.81882881758021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0.3+0.5</f>
        <v>0.8</v>
      </c>
      <c r="E45" s="1">
        <f>D45/D43*100</f>
        <v>0.0249719066050693</v>
      </c>
      <c r="F45" s="1">
        <f t="shared" si="7"/>
        <v>100</v>
      </c>
      <c r="G45" s="1">
        <f t="shared" si="5"/>
        <v>80</v>
      </c>
      <c r="H45" s="1">
        <f t="shared" si="8"/>
        <v>0</v>
      </c>
      <c r="I45" s="1">
        <f t="shared" si="6"/>
        <v>0.19999999999999996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0.6399051067549006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6.143089024847048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140.10000000000025</v>
      </c>
      <c r="E48" s="1">
        <f>D48/D43*100</f>
        <v>4.373205144212768</v>
      </c>
      <c r="F48" s="1">
        <f t="shared" si="7"/>
        <v>62.79695203944431</v>
      </c>
      <c r="G48" s="1">
        <f t="shared" si="5"/>
        <v>42.63542300669513</v>
      </c>
      <c r="H48" s="1">
        <f t="shared" si="8"/>
        <v>82.99999999999974</v>
      </c>
      <c r="I48" s="1">
        <f t="shared" si="6"/>
        <v>188.4999999999999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</f>
        <v>6556.900000000001</v>
      </c>
      <c r="E49" s="3">
        <f>D49/D134*100</f>
        <v>1.8065215402807822</v>
      </c>
      <c r="F49" s="3">
        <f>D49/B49*100</f>
        <v>88.23592738625507</v>
      </c>
      <c r="G49" s="3">
        <f t="shared" si="5"/>
        <v>54.009818619133135</v>
      </c>
      <c r="H49" s="3">
        <f>B49-D49</f>
        <v>874.1999999999998</v>
      </c>
      <c r="I49" s="3">
        <f t="shared" si="6"/>
        <v>5583.299999999998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66.49331238847626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1.4793576232670926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3.4681023044426467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1872.600000000001</v>
      </c>
      <c r="E54" s="1">
        <f>D54/D49*100</f>
        <v>28.559227683814008</v>
      </c>
      <c r="F54" s="1">
        <f t="shared" si="7"/>
        <v>79.18305213751114</v>
      </c>
      <c r="G54" s="1">
        <f t="shared" si="5"/>
        <v>49.54885825417411</v>
      </c>
      <c r="H54" s="1">
        <f t="shared" si="8"/>
        <v>492.29999999999905</v>
      </c>
      <c r="I54" s="1">
        <f>C54-D54</f>
        <v>1906.6999999999973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</f>
        <v>1958.4</v>
      </c>
      <c r="E56" s="3">
        <f>D56/D134*100</f>
        <v>0.5395677506879598</v>
      </c>
      <c r="F56" s="3">
        <f>D56/B56*100</f>
        <v>83.25114776398573</v>
      </c>
      <c r="G56" s="3">
        <f t="shared" si="5"/>
        <v>64.87345965284219</v>
      </c>
      <c r="H56" s="3">
        <f>B56-D56</f>
        <v>394</v>
      </c>
      <c r="I56" s="3">
        <f t="shared" si="6"/>
        <v>1060.4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59.77839052287581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4.187091503267974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6.449142156862744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25.275735294117645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84.40000000000009</v>
      </c>
      <c r="E61" s="1">
        <f>D61/D56*100</f>
        <v>4.309640522875821</v>
      </c>
      <c r="F61" s="1">
        <f t="shared" si="7"/>
        <v>91.54013015184387</v>
      </c>
      <c r="G61" s="1">
        <f t="shared" si="5"/>
        <v>75.83108715184193</v>
      </c>
      <c r="H61" s="1">
        <f t="shared" si="8"/>
        <v>7.7999999999999545</v>
      </c>
      <c r="I61" s="1">
        <f t="shared" si="6"/>
        <v>26.89999999999995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0.0003857204100097752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</f>
        <v>24101.000000000007</v>
      </c>
      <c r="E87" s="3">
        <f>D87/D134*100</f>
        <v>6.6401768583182825</v>
      </c>
      <c r="F87" s="3">
        <f aca="true" t="shared" si="11" ref="F87:F92">D87/B87*100</f>
        <v>87.01036138488757</v>
      </c>
      <c r="G87" s="3">
        <f t="shared" si="9"/>
        <v>53.601850410337406</v>
      </c>
      <c r="H87" s="3">
        <f aca="true" t="shared" si="12" ref="H87:H92">B87-D87</f>
        <v>3597.9999999999927</v>
      </c>
      <c r="I87" s="3">
        <f t="shared" si="10"/>
        <v>20861.999999999993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</f>
        <v>20229.7</v>
      </c>
      <c r="E88" s="1">
        <f>D88/D87*100</f>
        <v>83.93718102983276</v>
      </c>
      <c r="F88" s="1">
        <f t="shared" si="11"/>
        <v>89.29227210932397</v>
      </c>
      <c r="G88" s="1">
        <f t="shared" si="9"/>
        <v>53.21882653772595</v>
      </c>
      <c r="H88" s="1">
        <f t="shared" si="12"/>
        <v>2425.899999999998</v>
      </c>
      <c r="I88" s="1">
        <f t="shared" si="10"/>
        <v>17782.600000000002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125+55.5+51.3+1.7-0.1+10.4+5.3+280.6+162.7+2.2+25.3+117.8+56.8+64.4+1.4+31+7.8+37.2+1.9+36.4+8.8+1+3.9</f>
        <v>1088.3000000000002</v>
      </c>
      <c r="E89" s="1">
        <f>D89/D87*100</f>
        <v>4.515580266378988</v>
      </c>
      <c r="F89" s="1">
        <f t="shared" si="11"/>
        <v>83.40102689861293</v>
      </c>
      <c r="G89" s="1">
        <f t="shared" si="9"/>
        <v>56.7532332081769</v>
      </c>
      <c r="H89" s="1">
        <f t="shared" si="12"/>
        <v>216.5999999999999</v>
      </c>
      <c r="I89" s="1">
        <f t="shared" si="10"/>
        <v>829.2999999999997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2783.0000000000064</v>
      </c>
      <c r="E91" s="1">
        <f>D91/D87*100</f>
        <v>11.547238703788247</v>
      </c>
      <c r="F91" s="1">
        <f t="shared" si="11"/>
        <v>74.44162097097781</v>
      </c>
      <c r="G91" s="1">
        <f>D91/C91*100</f>
        <v>55.293954024358904</v>
      </c>
      <c r="H91" s="1">
        <f t="shared" si="12"/>
        <v>955.499999999995</v>
      </c>
      <c r="I91" s="1">
        <f>C91-D91</f>
        <v>2250.0999999999904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</f>
        <v>19102.700000000004</v>
      </c>
      <c r="E92" s="3">
        <f>D92/D134*100</f>
        <v>5.26307234020981</v>
      </c>
      <c r="F92" s="3">
        <f t="shared" si="11"/>
        <v>68.99245524250492</v>
      </c>
      <c r="G92" s="3">
        <f>D92/C92*100</f>
        <v>44.13808879051005</v>
      </c>
      <c r="H92" s="3">
        <f t="shared" si="12"/>
        <v>8585.399999999994</v>
      </c>
      <c r="I92" s="3">
        <f>C92-D92</f>
        <v>24176.699999999997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111.6+19.4+112.6-0.1+0.9+99.9+111.6+6.9+7.2+47.9+73.3+25.9+28.7+425.6+10.7+10.8+95.5+241.7+128.5+184.1+105.5+17.7+1.5+12.7+140+2.5+123.7+119.6+27+29.2+112.9+89.4+83.4+25.6+9.6+151.6+27.2+186.9+4.9+4+23.9+115.6+3.9+14.3+5.6+19.1+99.9+28.6</f>
        <v>3328.5</v>
      </c>
      <c r="E98" s="27">
        <f>D98/D134*100</f>
        <v>0.9170502747982405</v>
      </c>
      <c r="F98" s="27">
        <f>D98/B98*100</f>
        <v>85.70435409532148</v>
      </c>
      <c r="G98" s="27">
        <f aca="true" t="shared" si="13" ref="G98:G111">D98/C98*100</f>
        <v>54.000778740387425</v>
      </c>
      <c r="H98" s="27">
        <f>B98-D98</f>
        <v>555.1999999999998</v>
      </c>
      <c r="I98" s="27">
        <f aca="true" t="shared" si="14" ref="I98:I132">C98-D98</f>
        <v>2835.3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0.4566621601321917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111.4+112.6+0.9+99.8+111.4+47.6+73.3-0.9+24.7+28.7+415.6+4.4+7.7+94.7+205.4+127.9+182.3+101.7+1.5+137.1+2.5+115.1+119.6+27+29+84.6-0.1+88.5+83.4+12.5+9.5+150.1+22.5+186.2+4.9+4+114.4+3.8+14.2+19.1+99.9+6</f>
        <v>3084.5000000000005</v>
      </c>
      <c r="E100" s="1">
        <f>D100/D98*100</f>
        <v>92.66937058735168</v>
      </c>
      <c r="F100" s="1">
        <f aca="true" t="shared" si="15" ref="F100:F132">D100/B100*100</f>
        <v>85.87138084632518</v>
      </c>
      <c r="G100" s="1">
        <f t="shared" si="13"/>
        <v>54.95964221442189</v>
      </c>
      <c r="H100" s="1">
        <f>B100-D100</f>
        <v>507.49999999999955</v>
      </c>
      <c r="I100" s="1">
        <f t="shared" si="14"/>
        <v>2527.8000000000006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228.79999999999973</v>
      </c>
      <c r="E101" s="100">
        <f>D101/D98*100</f>
        <v>6.87396725251614</v>
      </c>
      <c r="F101" s="100">
        <f t="shared" si="15"/>
        <v>82.74864376130189</v>
      </c>
      <c r="G101" s="100">
        <f t="shared" si="13"/>
        <v>42.66268879358569</v>
      </c>
      <c r="H101" s="100">
        <f>B101-D101</f>
        <v>47.70000000000027</v>
      </c>
      <c r="I101" s="100">
        <f t="shared" si="14"/>
        <v>307.49999999999955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6986.800000000001</v>
      </c>
      <c r="E102" s="98">
        <f>D102/D134*100</f>
        <v>1.9249652576116412</v>
      </c>
      <c r="F102" s="98">
        <f>D102/B102*100</f>
        <v>70.54594654631006</v>
      </c>
      <c r="G102" s="98">
        <f t="shared" si="13"/>
        <v>41.4469781458368</v>
      </c>
      <c r="H102" s="98">
        <f>B102-D102</f>
        <v>2917.0999999999967</v>
      </c>
      <c r="I102" s="98">
        <f t="shared" si="14"/>
        <v>9870.4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6.410660101906451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0.47088796015343204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149.7+2.5+4.1+81.3+2.1+67.3+8+8.2+93.7+3.3+1.1+74.6</f>
        <v>495.9</v>
      </c>
      <c r="E109" s="6">
        <f>D109/D102*100</f>
        <v>7.097669891795956</v>
      </c>
      <c r="F109" s="6">
        <f t="shared" si="15"/>
        <v>79.61149462192968</v>
      </c>
      <c r="G109" s="6">
        <f t="shared" si="13"/>
        <v>47.22857142857143</v>
      </c>
      <c r="H109" s="6">
        <f t="shared" si="16"/>
        <v>127</v>
      </c>
      <c r="I109" s="6">
        <f t="shared" si="14"/>
        <v>554.1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0.3277609205931184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1.0720215263067499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</f>
        <v>93.7</v>
      </c>
      <c r="E113" s="6">
        <f>D113/D102*100</f>
        <v>1.3411003606801395</v>
      </c>
      <c r="F113" s="6">
        <f t="shared" si="15"/>
        <v>82.4098504837291</v>
      </c>
      <c r="G113" s="6">
        <f t="shared" si="17"/>
        <v>61.08213820078227</v>
      </c>
      <c r="H113" s="6">
        <f t="shared" si="16"/>
        <v>20</v>
      </c>
      <c r="I113" s="6">
        <f t="shared" si="14"/>
        <v>59.7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0.28482280872502425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196.6+25+11.8+12.7+6.1+3.1+261.8+113.5+10.8</f>
        <v>641.4</v>
      </c>
      <c r="E117" s="21">
        <f>D117/D102*100</f>
        <v>9.180168317398522</v>
      </c>
      <c r="F117" s="6">
        <f t="shared" si="15"/>
        <v>39.485348436345724</v>
      </c>
      <c r="G117" s="6">
        <f t="shared" si="17"/>
        <v>37.72719251808717</v>
      </c>
      <c r="H117" s="6">
        <f t="shared" si="16"/>
        <v>983.0000000000001</v>
      </c>
      <c r="I117" s="6">
        <f t="shared" si="14"/>
        <v>1058.6999999999998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0.06297589740653803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16.8+4.6+2.6+2.5+4.9+4.9+7.6</f>
        <v>43.9</v>
      </c>
      <c r="E120" s="21">
        <f>D120/D102*100</f>
        <v>0.6283277036697772</v>
      </c>
      <c r="F120" s="6">
        <f t="shared" si="15"/>
        <v>87.8</v>
      </c>
      <c r="G120" s="6">
        <f t="shared" si="17"/>
        <v>87.8</v>
      </c>
      <c r="H120" s="6">
        <f t="shared" si="16"/>
        <v>6.100000000000001</v>
      </c>
      <c r="I120" s="6">
        <f t="shared" si="14"/>
        <v>6.100000000000001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0.40075571076887845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1.1722104539989693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0.2418846968569302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21.4+1.2+34.6+22.6+3.4+31.2+5.1+22.6+3+44.8+0.2+32.7+27.3+30.6+3.7+29.7+4.3+33.6+0.1+0.1+6.3+25.5+0.4+38.4+0.1+0.3+0.6+29.7+0.1</f>
        <v>453.60000000000014</v>
      </c>
      <c r="E126" s="21">
        <f>D126/D102*100</f>
        <v>6.492242514455832</v>
      </c>
      <c r="F126" s="6">
        <f t="shared" si="15"/>
        <v>88.90631125049003</v>
      </c>
      <c r="G126" s="6">
        <f t="shared" si="17"/>
        <v>52.24602626123015</v>
      </c>
      <c r="H126" s="6">
        <f t="shared" si="16"/>
        <v>56.59999999999985</v>
      </c>
      <c r="I126" s="6">
        <f t="shared" si="14"/>
        <v>414.5999999999999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87.6543209876543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2.3809523809523805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59.94160416785939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90+165.6+35+30+20</f>
        <v>340.6</v>
      </c>
      <c r="E130" s="21">
        <f>D130/D102*100</f>
        <v>4.874906967424286</v>
      </c>
      <c r="F130" s="119">
        <f>D130/B130*100</f>
        <v>71.58469945355192</v>
      </c>
      <c r="G130" s="6">
        <f t="shared" si="17"/>
        <v>71.58469945355192</v>
      </c>
      <c r="H130" s="6">
        <f t="shared" si="16"/>
        <v>135.2</v>
      </c>
      <c r="I130" s="6">
        <f t="shared" si="14"/>
        <v>135.2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10624.100000000002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362957.20000000007</v>
      </c>
      <c r="E134" s="40">
        <v>100</v>
      </c>
      <c r="F134" s="3">
        <f>D134/B134*100</f>
        <v>89.50052325759171</v>
      </c>
      <c r="G134" s="3">
        <f aca="true" t="shared" si="18" ref="G134:G140">D134/C134*100</f>
        <v>58.15131667382028</v>
      </c>
      <c r="H134" s="3">
        <f aca="true" t="shared" si="19" ref="H134:H140">B134-D134</f>
        <v>42579.199999999895</v>
      </c>
      <c r="I134" s="3">
        <f aca="true" t="shared" si="20" ref="I134:I140">C134-D134</f>
        <v>261202.69999999995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288321.5</v>
      </c>
      <c r="C135" s="70">
        <f>C7+C18+C32+C50+C57+C88+C110+C114+C44+C127</f>
        <v>430257.9</v>
      </c>
      <c r="D135" s="70">
        <f>D7+D18+D32+D50+D57+D88+D110+D114+D44+D127</f>
        <v>268869.99999999994</v>
      </c>
      <c r="E135" s="6">
        <f>D135/D134*100</f>
        <v>74.07760474237732</v>
      </c>
      <c r="F135" s="6">
        <f aca="true" t="shared" si="21" ref="F135:F146">D135/B135*100</f>
        <v>93.25353815098768</v>
      </c>
      <c r="G135" s="6">
        <f t="shared" si="18"/>
        <v>62.49042725304984</v>
      </c>
      <c r="H135" s="6">
        <f t="shared" si="19"/>
        <v>19451.50000000006</v>
      </c>
      <c r="I135" s="20">
        <f t="shared" si="20"/>
        <v>161387.90000000008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35369.99999999999</v>
      </c>
      <c r="C136" s="71">
        <f>C10+C21+C34+C53+C59+C89+C47+C128+C104+C107</f>
        <v>64923.7</v>
      </c>
      <c r="D136" s="71">
        <f>D10+D21+D34+D53+D59+D89+D47+D128+D104+D107</f>
        <v>33132.8</v>
      </c>
      <c r="E136" s="6">
        <f>D136/D134*100</f>
        <v>9.128569429122772</v>
      </c>
      <c r="F136" s="6">
        <f t="shared" si="21"/>
        <v>93.67486570540008</v>
      </c>
      <c r="G136" s="6">
        <f t="shared" si="18"/>
        <v>51.03344387334672</v>
      </c>
      <c r="H136" s="6">
        <f t="shared" si="19"/>
        <v>2237.19999999999</v>
      </c>
      <c r="I136" s="20">
        <f t="shared" si="20"/>
        <v>31790.899999999994</v>
      </c>
      <c r="K136" s="49"/>
      <c r="L136" s="106"/>
    </row>
    <row r="137" spans="1:12" ht="18.75">
      <c r="A137" s="25" t="s">
        <v>1</v>
      </c>
      <c r="B137" s="70">
        <f>B20+B9+B52+B46+B58+B33+B99</f>
        <v>12089.1</v>
      </c>
      <c r="C137" s="70">
        <f>C20+C9+C52+C46+C58+C33+C99</f>
        <v>20504.5</v>
      </c>
      <c r="D137" s="70">
        <f>D20+D9+D52+D46+D58+D33+D99</f>
        <v>11236.700000000003</v>
      </c>
      <c r="E137" s="6">
        <f>D137/D134*100</f>
        <v>3.0958746651120297</v>
      </c>
      <c r="F137" s="6">
        <f t="shared" si="21"/>
        <v>92.94902019174299</v>
      </c>
      <c r="G137" s="6">
        <f t="shared" si="18"/>
        <v>54.80114121290449</v>
      </c>
      <c r="H137" s="6">
        <f t="shared" si="19"/>
        <v>852.3999999999978</v>
      </c>
      <c r="I137" s="20">
        <f t="shared" si="20"/>
        <v>9267.799999999997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5430.099999999999</v>
      </c>
      <c r="C138" s="70">
        <f>C11+C22+C100+C60+C36+C90</f>
        <v>8036.500000000001</v>
      </c>
      <c r="D138" s="70">
        <f>D11+D22+D100+D60+D36+D90</f>
        <v>4606.5</v>
      </c>
      <c r="E138" s="6">
        <f>D138/D134*100</f>
        <v>1.2691579062214495</v>
      </c>
      <c r="F138" s="6">
        <f t="shared" si="21"/>
        <v>84.83269184729564</v>
      </c>
      <c r="G138" s="6">
        <f t="shared" si="18"/>
        <v>57.319728737634534</v>
      </c>
      <c r="H138" s="6">
        <f t="shared" si="19"/>
        <v>823.5999999999995</v>
      </c>
      <c r="I138" s="20">
        <f t="shared" si="20"/>
        <v>3430.000000000001</v>
      </c>
      <c r="K138" s="49"/>
      <c r="L138" s="106"/>
    </row>
    <row r="139" spans="1:12" ht="18.75">
      <c r="A139" s="25" t="s">
        <v>2</v>
      </c>
      <c r="B139" s="70">
        <f>B8+B19+B45+B51</f>
        <v>4628.7</v>
      </c>
      <c r="C139" s="70">
        <f>C8+C19+C45+C51</f>
        <v>7873.900000000001</v>
      </c>
      <c r="D139" s="70">
        <f>D8+D19+D45+D51</f>
        <v>2413.7999999999993</v>
      </c>
      <c r="E139" s="6">
        <f>D139/D134*100</f>
        <v>0.6650370897725678</v>
      </c>
      <c r="F139" s="6">
        <f t="shared" si="21"/>
        <v>52.148551429126954</v>
      </c>
      <c r="G139" s="6">
        <f t="shared" si="18"/>
        <v>30.65571063894638</v>
      </c>
      <c r="H139" s="6">
        <f t="shared" si="19"/>
        <v>2214.9000000000005</v>
      </c>
      <c r="I139" s="20">
        <f t="shared" si="20"/>
        <v>5460.100000000001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59696.99999999996</v>
      </c>
      <c r="C140" s="70">
        <f>C134-C135-C136-C137-C138-C139</f>
        <v>92563.40000000001</v>
      </c>
      <c r="D140" s="70">
        <f>D134-D135-D136-D137-D138-D139</f>
        <v>42697.400000000125</v>
      </c>
      <c r="E140" s="6">
        <f>D140/D134*100</f>
        <v>11.763756167393874</v>
      </c>
      <c r="F140" s="6">
        <f t="shared" si="21"/>
        <v>71.52352714541794</v>
      </c>
      <c r="G140" s="46">
        <f t="shared" si="18"/>
        <v>46.127735152338964</v>
      </c>
      <c r="H140" s="6">
        <f t="shared" si="19"/>
        <v>16999.59999999984</v>
      </c>
      <c r="I140" s="6">
        <f t="shared" si="20"/>
        <v>49865.99999999988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1285.7+343.1+251.2+535+4+1250.9+3+47.1-1+182.9+10.6+2492.6+31+22.3+70.1+288.5+61.4+28+67+8.2+59.1</f>
        <v>7040.700000000001</v>
      </c>
      <c r="E142" s="16"/>
      <c r="F142" s="6">
        <f t="shared" si="21"/>
        <v>16.99059818334508</v>
      </c>
      <c r="G142" s="6">
        <f aca="true" t="shared" si="22" ref="G142:G151">D142/C142*100</f>
        <v>9.029826244427458</v>
      </c>
      <c r="H142" s="6">
        <f>B142-D142</f>
        <v>34398.09999999999</v>
      </c>
      <c r="I142" s="6">
        <f aca="true" t="shared" si="23" ref="I142:I151">C142-D142</f>
        <v>70930.90000000001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2921.3+155.4+1707.9+56.8+14.6+990.8-990.8+14.7+990.8+400.1+597.2</f>
        <v>6858.800000000001</v>
      </c>
      <c r="E143" s="6"/>
      <c r="F143" s="6">
        <f t="shared" si="21"/>
        <v>39.21734556183245</v>
      </c>
      <c r="G143" s="6">
        <f t="shared" si="22"/>
        <v>29.168757601789565</v>
      </c>
      <c r="H143" s="6">
        <f aca="true" t="shared" si="24" ref="H143:H150">B143-D143</f>
        <v>10630.4</v>
      </c>
      <c r="I143" s="6">
        <f t="shared" si="23"/>
        <v>16655.4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12373.9+5.2+226.7+32.3+504.2+352+56.1+74.8+164.6+110.4</f>
        <v>13900.2</v>
      </c>
      <c r="E144" s="6"/>
      <c r="F144" s="6">
        <f t="shared" si="21"/>
        <v>27.602051656794274</v>
      </c>
      <c r="G144" s="6">
        <f t="shared" si="22"/>
        <v>13.487391411081044</v>
      </c>
      <c r="H144" s="6">
        <f t="shared" si="24"/>
        <v>36459.100000000006</v>
      </c>
      <c r="I144" s="6">
        <f t="shared" si="23"/>
        <v>89160.5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1079.6+99+23+18.9+98+142.5+46.8+99.4+162.7+67+248.3+33.5+121.9+230+22.3+285.4+115.2+35.8+49.4+183.7+191.3</f>
        <v>3353.7000000000007</v>
      </c>
      <c r="E146" s="21"/>
      <c r="F146" s="6">
        <f t="shared" si="21"/>
        <v>26.382366129374844</v>
      </c>
      <c r="G146" s="6">
        <f t="shared" si="22"/>
        <v>17.227261986705983</v>
      </c>
      <c r="H146" s="6">
        <f t="shared" si="24"/>
        <v>9358.199999999999</v>
      </c>
      <c r="I146" s="6">
        <f t="shared" si="23"/>
        <v>16113.7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95.1+9.9+65+49.9+275.1+44.8+19.5+19.1+33.5+61.7+72.9+34.3+99.3+27.3</f>
        <v>907.3999999999999</v>
      </c>
      <c r="E150" s="26"/>
      <c r="F150" s="6">
        <f>D150/B150*100</f>
        <v>13.427446802213735</v>
      </c>
      <c r="G150" s="6">
        <f t="shared" si="22"/>
        <v>10.234257807653698</v>
      </c>
      <c r="H150" s="6">
        <f t="shared" si="24"/>
        <v>5850.400000000001</v>
      </c>
      <c r="I150" s="6">
        <f t="shared" si="23"/>
        <v>7958.9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402775.8000000001</v>
      </c>
      <c r="E151" s="27"/>
      <c r="F151" s="3">
        <f>D151/B151*100</f>
        <v>74.19025897787387</v>
      </c>
      <c r="G151" s="3">
        <f t="shared" si="22"/>
        <v>46.49181554060373</v>
      </c>
      <c r="H151" s="3">
        <f>B151-D151</f>
        <v>140119.99999999983</v>
      </c>
      <c r="I151" s="3">
        <f t="shared" si="23"/>
        <v>463561.1999999998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362957.20000000007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362957.20000000007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2014-07-24T05:04:00Z</dcterms:modified>
  <cp:category/>
  <cp:version/>
  <cp:contentType/>
  <cp:contentStatus/>
</cp:coreProperties>
</file>